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1\Изменения № 8 от 01.10.2024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№9'!$A$11:$P$79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77" i="1" l="1"/>
  <c r="P76" i="1" s="1"/>
  <c r="P75" i="1" s="1"/>
  <c r="P74" i="1" s="1"/>
  <c r="O77" i="1"/>
  <c r="O76" i="1" s="1"/>
  <c r="O75" i="1" s="1"/>
  <c r="O74" i="1" s="1"/>
  <c r="N77" i="1"/>
  <c r="M77" i="1"/>
  <c r="L77" i="1"/>
  <c r="L76" i="1" s="1"/>
  <c r="L75" i="1" s="1"/>
  <c r="L74" i="1" s="1"/>
  <c r="K77" i="1"/>
  <c r="K76" i="1" s="1"/>
  <c r="K75" i="1" s="1"/>
  <c r="K74" i="1" s="1"/>
  <c r="N76" i="1"/>
  <c r="N75" i="1" s="1"/>
  <c r="N74" i="1" s="1"/>
  <c r="M76" i="1"/>
  <c r="M75" i="1" s="1"/>
  <c r="M74" i="1" s="1"/>
  <c r="P72" i="1"/>
  <c r="P71" i="1" s="1"/>
  <c r="P59" i="1" s="1"/>
  <c r="P58" i="1" s="1"/>
  <c r="P11" i="1" s="1"/>
  <c r="P79" i="1" s="1"/>
  <c r="O72" i="1"/>
  <c r="O71" i="1" s="1"/>
  <c r="N72" i="1"/>
  <c r="M72" i="1"/>
  <c r="L72" i="1"/>
  <c r="L71" i="1" s="1"/>
  <c r="K72" i="1"/>
  <c r="K71" i="1" s="1"/>
  <c r="N71" i="1"/>
  <c r="M71" i="1"/>
  <c r="P69" i="1"/>
  <c r="O69" i="1"/>
  <c r="O68" i="1" s="1"/>
  <c r="N69" i="1"/>
  <c r="M69" i="1"/>
  <c r="L69" i="1"/>
  <c r="K69" i="1"/>
  <c r="K68" i="1" s="1"/>
  <c r="P68" i="1"/>
  <c r="N68" i="1"/>
  <c r="M68" i="1"/>
  <c r="L68" i="1"/>
  <c r="P66" i="1"/>
  <c r="O66" i="1"/>
  <c r="O65" i="1" s="1"/>
  <c r="N66" i="1"/>
  <c r="M66" i="1"/>
  <c r="L66" i="1"/>
  <c r="K66" i="1"/>
  <c r="K65" i="1" s="1"/>
  <c r="P65" i="1"/>
  <c r="N65" i="1"/>
  <c r="M65" i="1"/>
  <c r="L65" i="1"/>
  <c r="P63" i="1"/>
  <c r="O63" i="1"/>
  <c r="N63" i="1"/>
  <c r="M63" i="1"/>
  <c r="L63" i="1"/>
  <c r="K63" i="1"/>
  <c r="P61" i="1"/>
  <c r="O61" i="1"/>
  <c r="N61" i="1"/>
  <c r="M61" i="1"/>
  <c r="M60" i="1" s="1"/>
  <c r="M59" i="1" s="1"/>
  <c r="M58" i="1" s="1"/>
  <c r="L61" i="1"/>
  <c r="K61" i="1"/>
  <c r="P60" i="1"/>
  <c r="O60" i="1"/>
  <c r="N60" i="1"/>
  <c r="L60" i="1"/>
  <c r="L59" i="1" s="1"/>
  <c r="L58" i="1" s="1"/>
  <c r="K60" i="1"/>
  <c r="N59" i="1"/>
  <c r="N58" i="1" s="1"/>
  <c r="P56" i="1"/>
  <c r="O56" i="1"/>
  <c r="N56" i="1"/>
  <c r="N55" i="1" s="1"/>
  <c r="M56" i="1"/>
  <c r="M55" i="1" s="1"/>
  <c r="L56" i="1"/>
  <c r="K56" i="1"/>
  <c r="P55" i="1"/>
  <c r="O55" i="1"/>
  <c r="O51" i="1" s="1"/>
  <c r="O50" i="1" s="1"/>
  <c r="L55" i="1"/>
  <c r="K55" i="1"/>
  <c r="K51" i="1" s="1"/>
  <c r="K50" i="1" s="1"/>
  <c r="P53" i="1"/>
  <c r="O53" i="1"/>
  <c r="N53" i="1"/>
  <c r="N52" i="1" s="1"/>
  <c r="M53" i="1"/>
  <c r="M52" i="1" s="1"/>
  <c r="L53" i="1"/>
  <c r="K53" i="1"/>
  <c r="P52" i="1"/>
  <c r="O52" i="1"/>
  <c r="L52" i="1"/>
  <c r="K52" i="1"/>
  <c r="P51" i="1"/>
  <c r="L51" i="1"/>
  <c r="P50" i="1"/>
  <c r="L50" i="1"/>
  <c r="P48" i="1"/>
  <c r="O48" i="1"/>
  <c r="N48" i="1"/>
  <c r="M48" i="1"/>
  <c r="M47" i="1" s="1"/>
  <c r="L48" i="1"/>
  <c r="K48" i="1"/>
  <c r="P47" i="1"/>
  <c r="O47" i="1"/>
  <c r="O43" i="1" s="1"/>
  <c r="N47" i="1"/>
  <c r="L47" i="1"/>
  <c r="K47" i="1"/>
  <c r="K43" i="1" s="1"/>
  <c r="P45" i="1"/>
  <c r="O45" i="1"/>
  <c r="N45" i="1"/>
  <c r="M45" i="1"/>
  <c r="M44" i="1" s="1"/>
  <c r="L45" i="1"/>
  <c r="K45" i="1"/>
  <c r="P44" i="1"/>
  <c r="O44" i="1"/>
  <c r="N44" i="1"/>
  <c r="L44" i="1"/>
  <c r="K44" i="1"/>
  <c r="P43" i="1"/>
  <c r="N43" i="1"/>
  <c r="L43" i="1"/>
  <c r="P41" i="1"/>
  <c r="O41" i="1"/>
  <c r="O40" i="1" s="1"/>
  <c r="O39" i="1" s="1"/>
  <c r="N41" i="1"/>
  <c r="M41" i="1"/>
  <c r="L41" i="1"/>
  <c r="K41" i="1"/>
  <c r="K40" i="1" s="1"/>
  <c r="K39" i="1" s="1"/>
  <c r="P40" i="1"/>
  <c r="N40" i="1"/>
  <c r="M40" i="1"/>
  <c r="M39" i="1" s="1"/>
  <c r="L40" i="1"/>
  <c r="P39" i="1"/>
  <c r="N39" i="1"/>
  <c r="L39" i="1"/>
  <c r="P37" i="1"/>
  <c r="O37" i="1"/>
  <c r="N37" i="1"/>
  <c r="M37" i="1"/>
  <c r="M36" i="1" s="1"/>
  <c r="L37" i="1"/>
  <c r="K37" i="1"/>
  <c r="P36" i="1"/>
  <c r="O36" i="1"/>
  <c r="N36" i="1"/>
  <c r="L36" i="1"/>
  <c r="K36" i="1"/>
  <c r="P34" i="1"/>
  <c r="O34" i="1"/>
  <c r="N34" i="1"/>
  <c r="M34" i="1"/>
  <c r="M33" i="1" s="1"/>
  <c r="L34" i="1"/>
  <c r="K34" i="1"/>
  <c r="P33" i="1"/>
  <c r="O33" i="1"/>
  <c r="N33" i="1"/>
  <c r="L33" i="1"/>
  <c r="K33" i="1"/>
  <c r="P31" i="1"/>
  <c r="O31" i="1"/>
  <c r="N31" i="1"/>
  <c r="M31" i="1"/>
  <c r="L31" i="1"/>
  <c r="K31" i="1"/>
  <c r="P29" i="1"/>
  <c r="O29" i="1"/>
  <c r="N29" i="1"/>
  <c r="M29" i="1"/>
  <c r="L29" i="1"/>
  <c r="K29" i="1"/>
  <c r="P27" i="1"/>
  <c r="O27" i="1"/>
  <c r="N27" i="1"/>
  <c r="M27" i="1"/>
  <c r="M26" i="1" s="1"/>
  <c r="L27" i="1"/>
  <c r="K27" i="1"/>
  <c r="P26" i="1"/>
  <c r="O26" i="1"/>
  <c r="O25" i="1" s="1"/>
  <c r="N26" i="1"/>
  <c r="L26" i="1"/>
  <c r="K26" i="1"/>
  <c r="K25" i="1" s="1"/>
  <c r="P25" i="1"/>
  <c r="N25" i="1"/>
  <c r="L25" i="1"/>
  <c r="P23" i="1"/>
  <c r="O23" i="1"/>
  <c r="O22" i="1" s="1"/>
  <c r="O21" i="1" s="1"/>
  <c r="N23" i="1"/>
  <c r="M23" i="1"/>
  <c r="L23" i="1"/>
  <c r="K23" i="1"/>
  <c r="K22" i="1" s="1"/>
  <c r="K21" i="1" s="1"/>
  <c r="P22" i="1"/>
  <c r="N22" i="1"/>
  <c r="M22" i="1"/>
  <c r="M21" i="1" s="1"/>
  <c r="L22" i="1"/>
  <c r="P21" i="1"/>
  <c r="N21" i="1"/>
  <c r="L21" i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N15" i="1"/>
  <c r="M15" i="1"/>
  <c r="M14" i="1" s="1"/>
  <c r="M13" i="1" s="1"/>
  <c r="L15" i="1"/>
  <c r="K15" i="1"/>
  <c r="P14" i="1"/>
  <c r="O14" i="1"/>
  <c r="O13" i="1" s="1"/>
  <c r="O12" i="1" s="1"/>
  <c r="N14" i="1"/>
  <c r="L14" i="1"/>
  <c r="L13" i="1" s="1"/>
  <c r="L12" i="1" s="1"/>
  <c r="K14" i="1"/>
  <c r="K13" i="1" s="1"/>
  <c r="K12" i="1" s="1"/>
  <c r="P13" i="1"/>
  <c r="N13" i="1"/>
  <c r="P12" i="1"/>
  <c r="N12" i="1"/>
  <c r="L11" i="1" l="1"/>
  <c r="L79" i="1" s="1"/>
  <c r="M25" i="1"/>
  <c r="M12" i="1" s="1"/>
  <c r="M11" i="1" s="1"/>
  <c r="M79" i="1" s="1"/>
  <c r="M43" i="1"/>
  <c r="M51" i="1"/>
  <c r="M50" i="1" s="1"/>
  <c r="O59" i="1"/>
  <c r="O58" i="1" s="1"/>
  <c r="O11" i="1"/>
  <c r="O79" i="1" s="1"/>
  <c r="N51" i="1"/>
  <c r="N50" i="1" s="1"/>
  <c r="N11" i="1" s="1"/>
  <c r="N79" i="1" s="1"/>
  <c r="K59" i="1"/>
  <c r="K58" i="1" s="1"/>
  <c r="K11" i="1" s="1"/>
  <c r="K79" i="1" s="1"/>
</calcChain>
</file>

<file path=xl/sharedStrings.xml><?xml version="1.0" encoding="utf-8"?>
<sst xmlns="http://schemas.openxmlformats.org/spreadsheetml/2006/main" count="155" uniqueCount="79">
  <si>
    <t xml:space="preserve">Приложение № 5
к Решению Совета Васильевского сельского поселения  №  11/31 от 01.10.2024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</si>
  <si>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</si>
  <si>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</si>
  <si>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</si>
  <si>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</si>
  <si>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</si>
  <si>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</si>
  <si>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</si>
  <si>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</si>
  <si>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</si>
  <si>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</si>
  <si>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</si>
  <si>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</si>
  <si>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</si>
  <si>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</si>
  <si>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</si>
  <si>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</si>
  <si>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</si>
  <si>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</si>
  <si>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</si>
  <si>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</si>
  <si>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</si>
  <si>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</si>
  <si>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</si>
  <si>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</si>
  <si>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</si>
  <si>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</si>
  <si>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</si>
  <si>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</si>
  <si>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</si>
  <si>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</si>
  <si>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</si>
  <si>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</si>
  <si>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</si>
  <si>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</si>
  <si>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</si>
  <si>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</si>
  <si>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</si>
  <si>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</si>
  <si>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</si>
  <si>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</si>
  <si>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</si>
  <si>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</si>
  <si>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</si>
  <si>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Межбюджетные трансферты бюджетам поселений из бюджетов муниципальных районов</t>
  </si>
  <si>
    <t>0318100000</t>
  </si>
  <si>
    <t>Междбюджетные трансферты на содержание автомобильных дорог общего пользования</t>
  </si>
  <si>
    <t>0318110060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</si>
  <si>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</si>
  <si>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</si>
  <si>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</si>
  <si>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</si>
  <si>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</si>
  <si>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</si>
  <si>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</si>
  <si>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</si>
  <si>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</si>
  <si>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сельских территорий поселения Марьяновского муниципального района Омской области"</t>
  </si>
  <si>
    <t>0320000000</t>
  </si>
  <si>
    <t>Благоустройство сельских территорий</t>
  </si>
  <si>
    <t>0320100000</t>
  </si>
  <si>
    <t>0320129990</t>
  </si>
  <si>
    <t>Обеспечение комплексного развития сельских территорий (субсидии местным бюджетам на благоустройство сельских территорий)</t>
  </si>
  <si>
    <t>03201L5767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</si>
  <si>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</si>
  <si>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</si>
  <si>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</si>
  <si>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</si>
  <si>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</si>
  <si>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Содержание автомобильных дорог общего пользования</t>
  </si>
  <si>
    <t>0340370650</t>
  </si>
  <si>
    <t>03403S0650</t>
  </si>
  <si>
    <t>Капитальный ремонт, ремонт автомобильных дорог общего пользования местного значения в поселениях</t>
  </si>
  <si>
    <t>03403А3723</t>
  </si>
  <si>
    <t>Подпрограмма "Комплексное развитие системы коммунальной инфраструктуры сельского поселения на 2018 - 2028 годы"</t>
  </si>
  <si>
    <t>03В0000000</t>
  </si>
  <si>
    <t>03В8100000</t>
  </si>
  <si>
    <t>Исполнение полномочий в сфере водоснабжения</t>
  </si>
  <si>
    <t>03В8110070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</si>
</sst>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5" fillId="0" borderId="4" xfId="1" applyFont="1" applyBorder="1" applyAlignment="1" applyProtection="1">
      <alignment horizontal="justify" vertical="center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9"/>
  <sheetViews>
    <sheetView showGridLines="0" tabSelected="1" view="pageBreakPreview" topLeftCell="A13" zoomScale="70" zoomScaleNormal="100" zoomScalePageLayoutView="70" workbookViewId="0">
      <selection activeCell="C13" sqref="C13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2.7773437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2.8867187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208.9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136.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SUM(K12,K58,K50,K74)</f>
        <v>25702715.870000001</v>
      </c>
      <c r="L11" s="27">
        <f t="shared" si="0"/>
        <v>9113358.2700000014</v>
      </c>
      <c r="M11" s="27">
        <f t="shared" si="0"/>
        <v>13707975.52</v>
      </c>
      <c r="N11" s="27">
        <f t="shared" si="0"/>
        <v>504700</v>
      </c>
      <c r="O11" s="27">
        <f t="shared" si="0"/>
        <v>13511831.32</v>
      </c>
      <c r="P11" s="27">
        <f t="shared" si="0"/>
        <v>552657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>SUM(K13,K21,K25,K36,K43,K39)</f>
        <v>13846157.51</v>
      </c>
      <c r="L12" s="27">
        <f>SUM(L13,L21,L25,L36,L43,L39)</f>
        <v>765367</v>
      </c>
      <c r="M12" s="27">
        <f>SUM(M13,M21,M25,M36,M43)</f>
        <v>11654974.52</v>
      </c>
      <c r="N12" s="27">
        <f>SUM(N13,N21,N25,N36,N43)</f>
        <v>504700</v>
      </c>
      <c r="O12" s="27">
        <f>SUM(O13,O21,O25,O36,O43)</f>
        <v>11535720.32</v>
      </c>
      <c r="P12" s="27">
        <f>SUM(P13,P21,P25,P36,P43)</f>
        <v>552657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1">K14</f>
        <v>4721138.47</v>
      </c>
      <c r="L13" s="27">
        <f t="shared" si="1"/>
        <v>0</v>
      </c>
      <c r="M13" s="27">
        <f t="shared" si="1"/>
        <v>4290176.07</v>
      </c>
      <c r="N13" s="27">
        <f t="shared" si="1"/>
        <v>0</v>
      </c>
      <c r="O13" s="27">
        <f t="shared" si="1"/>
        <v>3912176.07</v>
      </c>
      <c r="P13" s="27">
        <f t="shared" si="1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2">SUM(K15,K17,K19)</f>
        <v>4721138.47</v>
      </c>
      <c r="L14" s="32">
        <f t="shared" si="2"/>
        <v>0</v>
      </c>
      <c r="M14" s="32">
        <f t="shared" si="2"/>
        <v>4290176.07</v>
      </c>
      <c r="N14" s="32">
        <f t="shared" si="2"/>
        <v>0</v>
      </c>
      <c r="O14" s="32">
        <f t="shared" si="2"/>
        <v>3912176.07</v>
      </c>
      <c r="P14" s="32">
        <f t="shared" si="2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3">K16</f>
        <v>4147056.07</v>
      </c>
      <c r="L15" s="32">
        <f t="shared" si="3"/>
        <v>0</v>
      </c>
      <c r="M15" s="32">
        <f t="shared" si="3"/>
        <v>3810556.07</v>
      </c>
      <c r="N15" s="32">
        <f t="shared" si="3"/>
        <v>0</v>
      </c>
      <c r="O15" s="32">
        <f t="shared" si="3"/>
        <v>3432556.07</v>
      </c>
      <c r="P15" s="32">
        <f t="shared" si="3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4147056.07</v>
      </c>
      <c r="L16" s="32">
        <v>0</v>
      </c>
      <c r="M16" s="32">
        <v>3810556.07</v>
      </c>
      <c r="N16" s="32">
        <v>0</v>
      </c>
      <c r="O16" s="32">
        <v>3432556.07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4">K18</f>
        <v>568082.4</v>
      </c>
      <c r="L17" s="32">
        <f t="shared" si="4"/>
        <v>0</v>
      </c>
      <c r="M17" s="32">
        <f t="shared" si="4"/>
        <v>473620</v>
      </c>
      <c r="N17" s="32">
        <f t="shared" si="4"/>
        <v>0</v>
      </c>
      <c r="O17" s="32">
        <f t="shared" si="4"/>
        <v>473620</v>
      </c>
      <c r="P17" s="32">
        <f t="shared" si="4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568082.4</v>
      </c>
      <c r="L18" s="32">
        <v>0</v>
      </c>
      <c r="M18" s="32">
        <v>473620</v>
      </c>
      <c r="N18" s="32">
        <v>0</v>
      </c>
      <c r="O18" s="32">
        <v>473620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5">K20</f>
        <v>6000</v>
      </c>
      <c r="L19" s="32">
        <f t="shared" si="5"/>
        <v>0</v>
      </c>
      <c r="M19" s="32">
        <f t="shared" si="5"/>
        <v>6000</v>
      </c>
      <c r="N19" s="32">
        <f t="shared" si="5"/>
        <v>0</v>
      </c>
      <c r="O19" s="32">
        <f t="shared" si="5"/>
        <v>6000</v>
      </c>
      <c r="P19" s="32">
        <f t="shared" si="5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6000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3" si="6">K22</f>
        <v>30000</v>
      </c>
      <c r="L21" s="32">
        <f t="shared" si="6"/>
        <v>0</v>
      </c>
      <c r="M21" s="32">
        <f t="shared" si="6"/>
        <v>30000</v>
      </c>
      <c r="N21" s="32">
        <f t="shared" si="6"/>
        <v>0</v>
      </c>
      <c r="O21" s="32">
        <f t="shared" si="6"/>
        <v>30000</v>
      </c>
      <c r="P21" s="32">
        <f t="shared" si="6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si="6"/>
        <v>30000</v>
      </c>
      <c r="L22" s="32">
        <f t="shared" si="6"/>
        <v>0</v>
      </c>
      <c r="M22" s="32">
        <f t="shared" si="6"/>
        <v>30000</v>
      </c>
      <c r="N22" s="32">
        <f t="shared" si="6"/>
        <v>0</v>
      </c>
      <c r="O22" s="32">
        <f t="shared" si="6"/>
        <v>30000</v>
      </c>
      <c r="P22" s="32">
        <f t="shared" si="6"/>
        <v>0</v>
      </c>
    </row>
    <row r="23" spans="1:16" ht="61.5" customHeight="1" x14ac:dyDescent="0.3">
      <c r="A23" s="28"/>
      <c r="B23" s="29"/>
      <c r="C23" s="30" t="s">
        <v>26</v>
      </c>
      <c r="D23" s="2" t="s">
        <v>31</v>
      </c>
      <c r="E23" s="2"/>
      <c r="F23" s="2"/>
      <c r="G23" s="2"/>
      <c r="H23" s="2"/>
      <c r="I23" s="2"/>
      <c r="J23" s="31">
        <v>800</v>
      </c>
      <c r="K23" s="32">
        <f t="shared" si="6"/>
        <v>30000</v>
      </c>
      <c r="L23" s="32">
        <f t="shared" si="6"/>
        <v>0</v>
      </c>
      <c r="M23" s="32">
        <f t="shared" si="6"/>
        <v>30000</v>
      </c>
      <c r="N23" s="32">
        <f t="shared" si="6"/>
        <v>0</v>
      </c>
      <c r="O23" s="32">
        <f t="shared" si="6"/>
        <v>30000</v>
      </c>
      <c r="P23" s="32">
        <f t="shared" si="6"/>
        <v>0</v>
      </c>
    </row>
    <row r="24" spans="1:16" ht="47.25" customHeight="1" x14ac:dyDescent="0.3">
      <c r="A24" s="28"/>
      <c r="B24" s="29"/>
      <c r="C24" s="30" t="s">
        <v>32</v>
      </c>
      <c r="D24" s="2" t="s">
        <v>31</v>
      </c>
      <c r="E24" s="2"/>
      <c r="F24" s="2"/>
      <c r="G24" s="2"/>
      <c r="H24" s="2"/>
      <c r="I24" s="2"/>
      <c r="J24" s="31">
        <v>870</v>
      </c>
      <c r="K24" s="32">
        <v>30000</v>
      </c>
      <c r="L24" s="32">
        <v>0</v>
      </c>
      <c r="M24" s="32">
        <v>30000</v>
      </c>
      <c r="N24" s="32">
        <v>0</v>
      </c>
      <c r="O24" s="32">
        <v>30000</v>
      </c>
      <c r="P24" s="32">
        <v>0</v>
      </c>
    </row>
    <row r="25" spans="1:16" ht="93" customHeight="1" x14ac:dyDescent="0.3">
      <c r="A25" s="28"/>
      <c r="B25" s="29"/>
      <c r="C25" s="30" t="s">
        <v>33</v>
      </c>
      <c r="D25" s="2" t="s">
        <v>34</v>
      </c>
      <c r="E25" s="2"/>
      <c r="F25" s="2"/>
      <c r="G25" s="2"/>
      <c r="H25" s="2"/>
      <c r="I25" s="2"/>
      <c r="J25" s="31"/>
      <c r="K25" s="32">
        <f t="shared" ref="K25:P25" si="7">K26+K33</f>
        <v>5441159.2999999998</v>
      </c>
      <c r="L25" s="32">
        <f t="shared" si="7"/>
        <v>457567</v>
      </c>
      <c r="M25" s="32">
        <f t="shared" si="7"/>
        <v>3751096.82</v>
      </c>
      <c r="N25" s="32">
        <f t="shared" si="7"/>
        <v>504700</v>
      </c>
      <c r="O25" s="32">
        <f t="shared" si="7"/>
        <v>4009842.62</v>
      </c>
      <c r="P25" s="32">
        <f t="shared" si="7"/>
        <v>552657</v>
      </c>
    </row>
    <row r="26" spans="1:16" ht="63" customHeight="1" x14ac:dyDescent="0.3">
      <c r="A26" s="28"/>
      <c r="B26" s="29"/>
      <c r="C26" s="30" t="s">
        <v>35</v>
      </c>
      <c r="D26" s="2" t="s">
        <v>36</v>
      </c>
      <c r="E26" s="2"/>
      <c r="F26" s="2"/>
      <c r="G26" s="2"/>
      <c r="H26" s="2"/>
      <c r="I26" s="2"/>
      <c r="J26" s="31"/>
      <c r="K26" s="32">
        <f t="shared" ref="K26:P26" si="8">K29+K27+K31</f>
        <v>4983592.3</v>
      </c>
      <c r="L26" s="32">
        <f t="shared" si="8"/>
        <v>0</v>
      </c>
      <c r="M26" s="32">
        <f t="shared" si="8"/>
        <v>3246396.82</v>
      </c>
      <c r="N26" s="32">
        <f t="shared" si="8"/>
        <v>0</v>
      </c>
      <c r="O26" s="32">
        <f t="shared" si="8"/>
        <v>3457185.62</v>
      </c>
      <c r="P26" s="32">
        <f t="shared" si="8"/>
        <v>0</v>
      </c>
    </row>
    <row r="27" spans="1:16" ht="229.5" customHeight="1" x14ac:dyDescent="0.3">
      <c r="A27" s="28"/>
      <c r="B27" s="29"/>
      <c r="C27" s="30" t="s">
        <v>22</v>
      </c>
      <c r="D27" s="2" t="s">
        <v>36</v>
      </c>
      <c r="E27" s="2"/>
      <c r="F27" s="2"/>
      <c r="G27" s="2"/>
      <c r="H27" s="2"/>
      <c r="I27" s="2"/>
      <c r="J27" s="31">
        <v>100</v>
      </c>
      <c r="K27" s="32">
        <f t="shared" ref="K27:P27" si="9">K28</f>
        <v>30000</v>
      </c>
      <c r="L27" s="32">
        <f t="shared" si="9"/>
        <v>0</v>
      </c>
      <c r="M27" s="32">
        <f t="shared" si="9"/>
        <v>50000</v>
      </c>
      <c r="N27" s="32">
        <f t="shared" si="9"/>
        <v>0</v>
      </c>
      <c r="O27" s="32">
        <f t="shared" si="9"/>
        <v>50000</v>
      </c>
      <c r="P27" s="32">
        <f t="shared" si="9"/>
        <v>0</v>
      </c>
    </row>
    <row r="28" spans="1:16" ht="105.75" customHeight="1" x14ac:dyDescent="0.3">
      <c r="A28" s="28"/>
      <c r="B28" s="29"/>
      <c r="C28" s="30" t="s">
        <v>23</v>
      </c>
      <c r="D28" s="2" t="s">
        <v>36</v>
      </c>
      <c r="E28" s="2"/>
      <c r="F28" s="2"/>
      <c r="G28" s="2"/>
      <c r="H28" s="2"/>
      <c r="I28" s="2"/>
      <c r="J28" s="31">
        <v>110</v>
      </c>
      <c r="K28" s="32">
        <v>30000</v>
      </c>
      <c r="L28" s="32">
        <v>0</v>
      </c>
      <c r="M28" s="32">
        <v>50000</v>
      </c>
      <c r="N28" s="32">
        <v>0</v>
      </c>
      <c r="O28" s="32">
        <v>50000</v>
      </c>
      <c r="P28" s="32">
        <v>0</v>
      </c>
    </row>
    <row r="29" spans="1:16" ht="104.25" customHeight="1" x14ac:dyDescent="0.3">
      <c r="A29" s="28"/>
      <c r="B29" s="29"/>
      <c r="C29" s="30" t="s">
        <v>24</v>
      </c>
      <c r="D29" s="2" t="s">
        <v>36</v>
      </c>
      <c r="E29" s="2"/>
      <c r="F29" s="2"/>
      <c r="G29" s="2"/>
      <c r="H29" s="2"/>
      <c r="I29" s="2"/>
      <c r="J29" s="31">
        <v>200</v>
      </c>
      <c r="K29" s="32">
        <f t="shared" ref="K29:P29" si="10">K30</f>
        <v>4791592.3</v>
      </c>
      <c r="L29" s="32">
        <f t="shared" si="10"/>
        <v>0</v>
      </c>
      <c r="M29" s="32">
        <f t="shared" si="10"/>
        <v>3184396.82</v>
      </c>
      <c r="N29" s="32">
        <f t="shared" si="10"/>
        <v>0</v>
      </c>
      <c r="O29" s="32">
        <f t="shared" si="10"/>
        <v>3395185.62</v>
      </c>
      <c r="P29" s="32">
        <f t="shared" si="10"/>
        <v>0</v>
      </c>
    </row>
    <row r="30" spans="1:16" ht="127.5" customHeight="1" x14ac:dyDescent="0.3">
      <c r="A30" s="28"/>
      <c r="B30" s="29"/>
      <c r="C30" s="30" t="s">
        <v>25</v>
      </c>
      <c r="D30" s="2" t="s">
        <v>36</v>
      </c>
      <c r="E30" s="2"/>
      <c r="F30" s="2"/>
      <c r="G30" s="2"/>
      <c r="H30" s="2"/>
      <c r="I30" s="2"/>
      <c r="J30" s="31">
        <v>240</v>
      </c>
      <c r="K30" s="32">
        <v>4791592.3</v>
      </c>
      <c r="L30" s="27">
        <v>0</v>
      </c>
      <c r="M30" s="32">
        <v>3184396.82</v>
      </c>
      <c r="N30" s="32">
        <v>0</v>
      </c>
      <c r="O30" s="32">
        <v>3395185.62</v>
      </c>
      <c r="P30" s="32">
        <v>0</v>
      </c>
    </row>
    <row r="31" spans="1:16" ht="58.7" customHeight="1" x14ac:dyDescent="0.3">
      <c r="A31" s="28"/>
      <c r="B31" s="29"/>
      <c r="C31" s="30" t="s">
        <v>26</v>
      </c>
      <c r="D31" s="2" t="s">
        <v>36</v>
      </c>
      <c r="E31" s="2"/>
      <c r="F31" s="2"/>
      <c r="G31" s="2"/>
      <c r="H31" s="2"/>
      <c r="I31" s="2"/>
      <c r="J31" s="31">
        <v>800</v>
      </c>
      <c r="K31" s="32">
        <f t="shared" ref="K31:P31" si="11">K32</f>
        <v>162000</v>
      </c>
      <c r="L31" s="32">
        <f t="shared" si="11"/>
        <v>0</v>
      </c>
      <c r="M31" s="32">
        <f t="shared" si="11"/>
        <v>12000</v>
      </c>
      <c r="N31" s="32">
        <f t="shared" si="11"/>
        <v>0</v>
      </c>
      <c r="O31" s="32">
        <f t="shared" si="11"/>
        <v>12000</v>
      </c>
      <c r="P31" s="32">
        <f t="shared" si="11"/>
        <v>0</v>
      </c>
    </row>
    <row r="32" spans="1:16" ht="71.45" customHeight="1" x14ac:dyDescent="0.3">
      <c r="A32" s="28"/>
      <c r="B32" s="29"/>
      <c r="C32" s="30" t="s">
        <v>27</v>
      </c>
      <c r="D32" s="2" t="s">
        <v>36</v>
      </c>
      <c r="E32" s="2"/>
      <c r="F32" s="2"/>
      <c r="G32" s="2"/>
      <c r="H32" s="2"/>
      <c r="I32" s="2"/>
      <c r="J32" s="31">
        <v>850</v>
      </c>
      <c r="K32" s="32">
        <v>162000</v>
      </c>
      <c r="L32" s="27">
        <v>0</v>
      </c>
      <c r="M32" s="32">
        <v>12000</v>
      </c>
      <c r="N32" s="32">
        <v>0</v>
      </c>
      <c r="O32" s="32">
        <v>12000</v>
      </c>
      <c r="P32" s="32">
        <v>0</v>
      </c>
    </row>
    <row r="33" spans="1:16" ht="194.1" customHeight="1" x14ac:dyDescent="0.3">
      <c r="A33" s="28"/>
      <c r="B33" s="29"/>
      <c r="C33" s="33" t="s">
        <v>37</v>
      </c>
      <c r="D33" s="2" t="s">
        <v>38</v>
      </c>
      <c r="E33" s="2"/>
      <c r="F33" s="2"/>
      <c r="G33" s="2"/>
      <c r="H33" s="2"/>
      <c r="I33" s="2"/>
      <c r="J33" s="31"/>
      <c r="K33" s="32">
        <f t="shared" ref="K33:P34" si="12">K34</f>
        <v>457567</v>
      </c>
      <c r="L33" s="32">
        <f t="shared" si="12"/>
        <v>457567</v>
      </c>
      <c r="M33" s="32">
        <f t="shared" si="12"/>
        <v>504700</v>
      </c>
      <c r="N33" s="32">
        <f t="shared" si="12"/>
        <v>504700</v>
      </c>
      <c r="O33" s="32">
        <f t="shared" si="12"/>
        <v>552657</v>
      </c>
      <c r="P33" s="32">
        <f t="shared" si="12"/>
        <v>552657</v>
      </c>
    </row>
    <row r="34" spans="1:16" ht="162" customHeight="1" x14ac:dyDescent="0.3">
      <c r="A34" s="28"/>
      <c r="B34" s="29"/>
      <c r="C34" s="26" t="s">
        <v>22</v>
      </c>
      <c r="D34" s="2" t="s">
        <v>38</v>
      </c>
      <c r="E34" s="2"/>
      <c r="F34" s="2"/>
      <c r="G34" s="2"/>
      <c r="H34" s="2"/>
      <c r="I34" s="2"/>
      <c r="J34" s="31">
        <v>100</v>
      </c>
      <c r="K34" s="32">
        <f t="shared" si="12"/>
        <v>457567</v>
      </c>
      <c r="L34" s="32">
        <f t="shared" si="12"/>
        <v>457567</v>
      </c>
      <c r="M34" s="32">
        <f t="shared" si="12"/>
        <v>504700</v>
      </c>
      <c r="N34" s="32">
        <f t="shared" si="12"/>
        <v>504700</v>
      </c>
      <c r="O34" s="32">
        <f t="shared" si="12"/>
        <v>552657</v>
      </c>
      <c r="P34" s="32">
        <f t="shared" si="12"/>
        <v>552657</v>
      </c>
    </row>
    <row r="35" spans="1:16" ht="71.45" customHeight="1" x14ac:dyDescent="0.3">
      <c r="A35" s="28"/>
      <c r="B35" s="29"/>
      <c r="C35" s="26" t="s">
        <v>23</v>
      </c>
      <c r="D35" s="2" t="s">
        <v>38</v>
      </c>
      <c r="E35" s="2"/>
      <c r="F35" s="2"/>
      <c r="G35" s="2"/>
      <c r="H35" s="2"/>
      <c r="I35" s="2"/>
      <c r="J35" s="31">
        <v>120</v>
      </c>
      <c r="K35" s="32">
        <v>457567</v>
      </c>
      <c r="L35" s="27">
        <v>457567</v>
      </c>
      <c r="M35" s="32">
        <v>504700</v>
      </c>
      <c r="N35" s="32">
        <v>504700</v>
      </c>
      <c r="O35" s="32">
        <v>552657</v>
      </c>
      <c r="P35" s="32">
        <v>552657</v>
      </c>
    </row>
    <row r="36" spans="1:16" ht="60.75" customHeight="1" x14ac:dyDescent="0.3">
      <c r="A36" s="28"/>
      <c r="B36" s="29"/>
      <c r="C36" s="30" t="s">
        <v>39</v>
      </c>
      <c r="D36" s="2" t="s">
        <v>40</v>
      </c>
      <c r="E36" s="2"/>
      <c r="F36" s="2"/>
      <c r="G36" s="2"/>
      <c r="H36" s="2"/>
      <c r="I36" s="2"/>
      <c r="J36" s="31"/>
      <c r="K36" s="32">
        <f t="shared" ref="K36:P37" si="13">K37</f>
        <v>536899.83999999997</v>
      </c>
      <c r="L36" s="32">
        <f t="shared" si="13"/>
        <v>0</v>
      </c>
      <c r="M36" s="32">
        <f t="shared" si="13"/>
        <v>489899.84</v>
      </c>
      <c r="N36" s="32">
        <f t="shared" si="13"/>
        <v>0</v>
      </c>
      <c r="O36" s="32">
        <f t="shared" si="13"/>
        <v>489899.84</v>
      </c>
      <c r="P36" s="32">
        <f t="shared" si="13"/>
        <v>0</v>
      </c>
    </row>
    <row r="37" spans="1:16" ht="72.75" customHeight="1" x14ac:dyDescent="0.3">
      <c r="A37" s="28"/>
      <c r="B37" s="29"/>
      <c r="C37" s="30" t="s">
        <v>41</v>
      </c>
      <c r="D37" s="2" t="s">
        <v>42</v>
      </c>
      <c r="E37" s="2"/>
      <c r="F37" s="2"/>
      <c r="G37" s="2"/>
      <c r="H37" s="2"/>
      <c r="I37" s="2"/>
      <c r="J37" s="31">
        <v>300</v>
      </c>
      <c r="K37" s="32">
        <f t="shared" si="13"/>
        <v>536899.83999999997</v>
      </c>
      <c r="L37" s="32">
        <f t="shared" si="13"/>
        <v>0</v>
      </c>
      <c r="M37" s="32">
        <f t="shared" si="13"/>
        <v>489899.84</v>
      </c>
      <c r="N37" s="32">
        <f t="shared" si="13"/>
        <v>0</v>
      </c>
      <c r="O37" s="32">
        <f t="shared" si="13"/>
        <v>489899.84</v>
      </c>
      <c r="P37" s="32">
        <f t="shared" si="13"/>
        <v>0</v>
      </c>
    </row>
    <row r="38" spans="1:16" ht="99.75" customHeight="1" x14ac:dyDescent="0.3">
      <c r="A38" s="28"/>
      <c r="B38" s="29"/>
      <c r="C38" s="30" t="s">
        <v>43</v>
      </c>
      <c r="D38" s="2" t="s">
        <v>42</v>
      </c>
      <c r="E38" s="2"/>
      <c r="F38" s="2"/>
      <c r="G38" s="2"/>
      <c r="H38" s="2"/>
      <c r="I38" s="2"/>
      <c r="J38" s="31">
        <v>310</v>
      </c>
      <c r="K38" s="32">
        <v>536899.83999999997</v>
      </c>
      <c r="L38" s="32">
        <v>0</v>
      </c>
      <c r="M38" s="32">
        <v>489899.84</v>
      </c>
      <c r="N38" s="32">
        <v>0</v>
      </c>
      <c r="O38" s="32">
        <v>489899.84</v>
      </c>
      <c r="P38" s="32">
        <v>0</v>
      </c>
    </row>
    <row r="39" spans="1:16" ht="99.75" customHeight="1" x14ac:dyDescent="0.3">
      <c r="A39" s="28"/>
      <c r="B39" s="29"/>
      <c r="C39" s="30" t="s">
        <v>44</v>
      </c>
      <c r="D39" s="2" t="s">
        <v>45</v>
      </c>
      <c r="E39" s="2"/>
      <c r="F39" s="2"/>
      <c r="G39" s="2"/>
      <c r="H39" s="2"/>
      <c r="I39" s="2"/>
      <c r="J39" s="31"/>
      <c r="K39" s="32">
        <f t="shared" ref="K39:P41" si="14">K40</f>
        <v>307800</v>
      </c>
      <c r="L39" s="32">
        <f t="shared" si="14"/>
        <v>307800</v>
      </c>
      <c r="M39" s="32">
        <f t="shared" si="14"/>
        <v>0</v>
      </c>
      <c r="N39" s="32">
        <f t="shared" si="14"/>
        <v>0</v>
      </c>
      <c r="O39" s="32">
        <f t="shared" si="14"/>
        <v>0</v>
      </c>
      <c r="P39" s="32">
        <f t="shared" si="14"/>
        <v>0</v>
      </c>
    </row>
    <row r="40" spans="1:16" ht="99.75" customHeight="1" x14ac:dyDescent="0.3">
      <c r="A40" s="28"/>
      <c r="B40" s="29"/>
      <c r="C40" s="30" t="s">
        <v>46</v>
      </c>
      <c r="D40" s="2" t="s">
        <v>47</v>
      </c>
      <c r="E40" s="2"/>
      <c r="F40" s="2"/>
      <c r="G40" s="2"/>
      <c r="H40" s="2"/>
      <c r="I40" s="2"/>
      <c r="J40" s="31"/>
      <c r="K40" s="32">
        <f t="shared" si="14"/>
        <v>307800</v>
      </c>
      <c r="L40" s="32">
        <f t="shared" si="14"/>
        <v>307800</v>
      </c>
      <c r="M40" s="32">
        <f t="shared" si="14"/>
        <v>0</v>
      </c>
      <c r="N40" s="32">
        <f t="shared" si="14"/>
        <v>0</v>
      </c>
      <c r="O40" s="32">
        <f t="shared" si="14"/>
        <v>0</v>
      </c>
      <c r="P40" s="32">
        <f t="shared" si="14"/>
        <v>0</v>
      </c>
    </row>
    <row r="41" spans="1:16" ht="99.75" customHeight="1" x14ac:dyDescent="0.3">
      <c r="A41" s="28"/>
      <c r="B41" s="29"/>
      <c r="C41" s="30" t="s">
        <v>24</v>
      </c>
      <c r="D41" s="2" t="s">
        <v>47</v>
      </c>
      <c r="E41" s="2"/>
      <c r="F41" s="2"/>
      <c r="G41" s="2"/>
      <c r="H41" s="2"/>
      <c r="I41" s="2"/>
      <c r="J41" s="31">
        <v>200</v>
      </c>
      <c r="K41" s="32">
        <f t="shared" si="14"/>
        <v>307800</v>
      </c>
      <c r="L41" s="32">
        <f t="shared" si="14"/>
        <v>307800</v>
      </c>
      <c r="M41" s="32">
        <f t="shared" si="14"/>
        <v>0</v>
      </c>
      <c r="N41" s="32">
        <f t="shared" si="14"/>
        <v>0</v>
      </c>
      <c r="O41" s="32">
        <f t="shared" si="14"/>
        <v>0</v>
      </c>
      <c r="P41" s="32">
        <f t="shared" si="14"/>
        <v>0</v>
      </c>
    </row>
    <row r="42" spans="1:16" ht="99.75" customHeight="1" x14ac:dyDescent="0.3">
      <c r="A42" s="28"/>
      <c r="B42" s="29"/>
      <c r="C42" s="30" t="s">
        <v>25</v>
      </c>
      <c r="D42" s="2" t="s">
        <v>47</v>
      </c>
      <c r="E42" s="2"/>
      <c r="F42" s="2"/>
      <c r="G42" s="2"/>
      <c r="H42" s="2"/>
      <c r="I42" s="2"/>
      <c r="J42" s="31">
        <v>240</v>
      </c>
      <c r="K42" s="32">
        <v>307800</v>
      </c>
      <c r="L42" s="32">
        <v>307800</v>
      </c>
      <c r="M42" s="32">
        <v>0</v>
      </c>
      <c r="N42" s="32">
        <v>0</v>
      </c>
      <c r="O42" s="32">
        <v>0</v>
      </c>
      <c r="P42" s="32">
        <v>0</v>
      </c>
    </row>
    <row r="43" spans="1:16" ht="306" customHeight="1" x14ac:dyDescent="0.3">
      <c r="A43" s="28"/>
      <c r="B43" s="29"/>
      <c r="C43" s="30" t="s">
        <v>48</v>
      </c>
      <c r="D43" s="2" t="s">
        <v>49</v>
      </c>
      <c r="E43" s="2"/>
      <c r="F43" s="2"/>
      <c r="G43" s="2"/>
      <c r="H43" s="2"/>
      <c r="I43" s="2"/>
      <c r="J43" s="31"/>
      <c r="K43" s="32">
        <f t="shared" ref="K43:P43" si="15">K47+K44</f>
        <v>2809159.9</v>
      </c>
      <c r="L43" s="32">
        <f t="shared" si="15"/>
        <v>0</v>
      </c>
      <c r="M43" s="32">
        <f t="shared" si="15"/>
        <v>3093801.79</v>
      </c>
      <c r="N43" s="32">
        <f t="shared" si="15"/>
        <v>0</v>
      </c>
      <c r="O43" s="32">
        <f t="shared" si="15"/>
        <v>3093801.79</v>
      </c>
      <c r="P43" s="32">
        <f t="shared" si="15"/>
        <v>0</v>
      </c>
    </row>
    <row r="44" spans="1:16" ht="94.9" customHeight="1" x14ac:dyDescent="0.3">
      <c r="A44" s="28"/>
      <c r="B44" s="29"/>
      <c r="C44" s="33" t="s">
        <v>50</v>
      </c>
      <c r="D44" s="2" t="s">
        <v>51</v>
      </c>
      <c r="E44" s="2"/>
      <c r="F44" s="2"/>
      <c r="G44" s="2"/>
      <c r="H44" s="2"/>
      <c r="I44" s="2"/>
      <c r="J44" s="31"/>
      <c r="K44" s="32">
        <f t="shared" ref="K44:P45" si="16">K45</f>
        <v>2496127.79</v>
      </c>
      <c r="L44" s="32">
        <f t="shared" si="16"/>
        <v>0</v>
      </c>
      <c r="M44" s="32">
        <f t="shared" si="16"/>
        <v>2780769.68</v>
      </c>
      <c r="N44" s="32">
        <f t="shared" si="16"/>
        <v>0</v>
      </c>
      <c r="O44" s="32">
        <f t="shared" si="16"/>
        <v>2780769.68</v>
      </c>
      <c r="P44" s="32">
        <f t="shared" si="16"/>
        <v>0</v>
      </c>
    </row>
    <row r="45" spans="1:16" ht="51.2" customHeight="1" x14ac:dyDescent="0.3">
      <c r="A45" s="28"/>
      <c r="B45" s="29"/>
      <c r="C45" s="33" t="s">
        <v>52</v>
      </c>
      <c r="D45" s="2" t="s">
        <v>53</v>
      </c>
      <c r="E45" s="2"/>
      <c r="F45" s="2"/>
      <c r="G45" s="2"/>
      <c r="H45" s="2"/>
      <c r="I45" s="2"/>
      <c r="J45" s="31">
        <v>500</v>
      </c>
      <c r="K45" s="32">
        <f t="shared" si="16"/>
        <v>2496127.79</v>
      </c>
      <c r="L45" s="32">
        <f t="shared" si="16"/>
        <v>0</v>
      </c>
      <c r="M45" s="32">
        <f t="shared" si="16"/>
        <v>2780769.68</v>
      </c>
      <c r="N45" s="32">
        <f t="shared" si="16"/>
        <v>0</v>
      </c>
      <c r="O45" s="32">
        <f t="shared" si="16"/>
        <v>2780769.68</v>
      </c>
      <c r="P45" s="32">
        <f t="shared" si="16"/>
        <v>0</v>
      </c>
    </row>
    <row r="46" spans="1:16" ht="59.65" customHeight="1" x14ac:dyDescent="0.3">
      <c r="A46" s="28"/>
      <c r="B46" s="29"/>
      <c r="C46" s="33" t="s">
        <v>54</v>
      </c>
      <c r="D46" s="2" t="s">
        <v>51</v>
      </c>
      <c r="E46" s="2"/>
      <c r="F46" s="2"/>
      <c r="G46" s="2"/>
      <c r="H46" s="2"/>
      <c r="I46" s="2"/>
      <c r="J46" s="31">
        <v>540</v>
      </c>
      <c r="K46" s="32">
        <v>2496127.79</v>
      </c>
      <c r="L46" s="32">
        <v>0</v>
      </c>
      <c r="M46" s="32">
        <v>2780769.68</v>
      </c>
      <c r="N46" s="32">
        <v>0</v>
      </c>
      <c r="O46" s="32">
        <v>2780769.68</v>
      </c>
      <c r="P46" s="32">
        <v>0</v>
      </c>
    </row>
    <row r="47" spans="1:16" ht="207.75" customHeight="1" x14ac:dyDescent="0.3">
      <c r="A47" s="28"/>
      <c r="B47" s="29"/>
      <c r="C47" s="30" t="s">
        <v>55</v>
      </c>
      <c r="D47" s="2" t="s">
        <v>56</v>
      </c>
      <c r="E47" s="2"/>
      <c r="F47" s="2"/>
      <c r="G47" s="2"/>
      <c r="H47" s="2"/>
      <c r="I47" s="2"/>
      <c r="J47" s="31"/>
      <c r="K47" s="32">
        <f t="shared" ref="K47:P48" si="17">K48</f>
        <v>313032.11</v>
      </c>
      <c r="L47" s="32">
        <f t="shared" si="17"/>
        <v>0</v>
      </c>
      <c r="M47" s="32">
        <f t="shared" si="17"/>
        <v>313032.11</v>
      </c>
      <c r="N47" s="32">
        <f t="shared" si="17"/>
        <v>0</v>
      </c>
      <c r="O47" s="32">
        <f t="shared" si="17"/>
        <v>313032.11</v>
      </c>
      <c r="P47" s="32">
        <f t="shared" si="17"/>
        <v>0</v>
      </c>
    </row>
    <row r="48" spans="1:16" ht="45.75" customHeight="1" x14ac:dyDescent="0.3">
      <c r="A48" s="28"/>
      <c r="B48" s="29"/>
      <c r="C48" s="30" t="s">
        <v>52</v>
      </c>
      <c r="D48" s="2" t="s">
        <v>56</v>
      </c>
      <c r="E48" s="2"/>
      <c r="F48" s="2"/>
      <c r="G48" s="2"/>
      <c r="H48" s="2"/>
      <c r="I48" s="2"/>
      <c r="J48" s="31">
        <v>500</v>
      </c>
      <c r="K48" s="32">
        <f t="shared" si="17"/>
        <v>313032.11</v>
      </c>
      <c r="L48" s="32">
        <f t="shared" si="17"/>
        <v>0</v>
      </c>
      <c r="M48" s="32">
        <f t="shared" si="17"/>
        <v>313032.11</v>
      </c>
      <c r="N48" s="32">
        <f t="shared" si="17"/>
        <v>0</v>
      </c>
      <c r="O48" s="32">
        <f t="shared" si="17"/>
        <v>313032.11</v>
      </c>
      <c r="P48" s="32">
        <f t="shared" si="17"/>
        <v>0</v>
      </c>
    </row>
    <row r="49" spans="1:16" ht="63" customHeight="1" x14ac:dyDescent="0.3">
      <c r="A49" s="28"/>
      <c r="B49" s="29"/>
      <c r="C49" s="30" t="s">
        <v>54</v>
      </c>
      <c r="D49" s="2" t="s">
        <v>56</v>
      </c>
      <c r="E49" s="2"/>
      <c r="F49" s="2"/>
      <c r="G49" s="2"/>
      <c r="H49" s="2"/>
      <c r="I49" s="2"/>
      <c r="J49" s="31">
        <v>540</v>
      </c>
      <c r="K49" s="32">
        <v>313032.11</v>
      </c>
      <c r="L49" s="32">
        <v>0</v>
      </c>
      <c r="M49" s="32">
        <v>313032.11</v>
      </c>
      <c r="N49" s="32">
        <v>0</v>
      </c>
      <c r="O49" s="32">
        <v>313032.11</v>
      </c>
      <c r="P49" s="32">
        <v>0</v>
      </c>
    </row>
    <row r="50" spans="1:16" ht="100.15" customHeight="1" x14ac:dyDescent="0.3">
      <c r="A50" s="28"/>
      <c r="B50" s="29"/>
      <c r="C50" s="34" t="s">
        <v>57</v>
      </c>
      <c r="D50" s="2" t="s">
        <v>58</v>
      </c>
      <c r="E50" s="2"/>
      <c r="F50" s="2"/>
      <c r="G50" s="2"/>
      <c r="H50" s="2"/>
      <c r="I50" s="2"/>
      <c r="J50" s="31"/>
      <c r="K50" s="32">
        <f t="shared" ref="K50:P50" si="18">K51</f>
        <v>2502436.1800000002</v>
      </c>
      <c r="L50" s="32">
        <f t="shared" si="18"/>
        <v>1435636.18</v>
      </c>
      <c r="M50" s="32">
        <f t="shared" si="18"/>
        <v>0</v>
      </c>
      <c r="N50" s="32">
        <f t="shared" si="18"/>
        <v>0</v>
      </c>
      <c r="O50" s="32">
        <f t="shared" si="18"/>
        <v>0</v>
      </c>
      <c r="P50" s="32">
        <f t="shared" si="18"/>
        <v>0</v>
      </c>
    </row>
    <row r="51" spans="1:16" ht="63" customHeight="1" x14ac:dyDescent="0.3">
      <c r="A51" s="28"/>
      <c r="B51" s="29"/>
      <c r="C51" s="34" t="s">
        <v>59</v>
      </c>
      <c r="D51" s="2" t="s">
        <v>60</v>
      </c>
      <c r="E51" s="2"/>
      <c r="F51" s="2"/>
      <c r="G51" s="2"/>
      <c r="H51" s="2"/>
      <c r="I51" s="2"/>
      <c r="J51" s="31"/>
      <c r="K51" s="32">
        <f t="shared" ref="K51:P51" si="19">K55+K52</f>
        <v>2502436.1800000002</v>
      </c>
      <c r="L51" s="32">
        <f t="shared" si="19"/>
        <v>1435636.18</v>
      </c>
      <c r="M51" s="32">
        <f t="shared" si="19"/>
        <v>0</v>
      </c>
      <c r="N51" s="32">
        <f t="shared" si="19"/>
        <v>0</v>
      </c>
      <c r="O51" s="32">
        <f t="shared" si="19"/>
        <v>0</v>
      </c>
      <c r="P51" s="32">
        <f t="shared" si="19"/>
        <v>0</v>
      </c>
    </row>
    <row r="52" spans="1:16" ht="63" customHeight="1" x14ac:dyDescent="0.3">
      <c r="A52" s="28"/>
      <c r="B52" s="29"/>
      <c r="C52" s="34" t="s">
        <v>35</v>
      </c>
      <c r="D52" s="2" t="s">
        <v>61</v>
      </c>
      <c r="E52" s="2"/>
      <c r="F52" s="2"/>
      <c r="G52" s="2"/>
      <c r="H52" s="2"/>
      <c r="I52" s="2"/>
      <c r="J52" s="31"/>
      <c r="K52" s="32">
        <f t="shared" ref="K52:P53" si="20">K53</f>
        <v>451527.35</v>
      </c>
      <c r="L52" s="32">
        <f t="shared" si="20"/>
        <v>0</v>
      </c>
      <c r="M52" s="32">
        <f t="shared" si="20"/>
        <v>0</v>
      </c>
      <c r="N52" s="32">
        <f t="shared" si="20"/>
        <v>0</v>
      </c>
      <c r="O52" s="32">
        <f t="shared" si="20"/>
        <v>0</v>
      </c>
      <c r="P52" s="32">
        <f t="shared" si="20"/>
        <v>0</v>
      </c>
    </row>
    <row r="53" spans="1:16" ht="63" customHeight="1" x14ac:dyDescent="0.3">
      <c r="A53" s="28"/>
      <c r="B53" s="29"/>
      <c r="C53" s="34" t="s">
        <v>24</v>
      </c>
      <c r="D53" s="2" t="s">
        <v>61</v>
      </c>
      <c r="E53" s="2"/>
      <c r="F53" s="2"/>
      <c r="G53" s="2"/>
      <c r="H53" s="2"/>
      <c r="I53" s="2"/>
      <c r="J53" s="31">
        <v>200</v>
      </c>
      <c r="K53" s="32">
        <f t="shared" si="20"/>
        <v>451527.35</v>
      </c>
      <c r="L53" s="32">
        <f t="shared" si="20"/>
        <v>0</v>
      </c>
      <c r="M53" s="32">
        <f t="shared" si="20"/>
        <v>0</v>
      </c>
      <c r="N53" s="32">
        <f t="shared" si="20"/>
        <v>0</v>
      </c>
      <c r="O53" s="32">
        <f t="shared" si="20"/>
        <v>0</v>
      </c>
      <c r="P53" s="32">
        <f t="shared" si="20"/>
        <v>0</v>
      </c>
    </row>
    <row r="54" spans="1:16" ht="78.95" customHeight="1" x14ac:dyDescent="0.3">
      <c r="A54" s="28"/>
      <c r="B54" s="29"/>
      <c r="C54" s="34" t="s">
        <v>25</v>
      </c>
      <c r="D54" s="2" t="s">
        <v>61</v>
      </c>
      <c r="E54" s="2"/>
      <c r="F54" s="2"/>
      <c r="G54" s="2"/>
      <c r="H54" s="2"/>
      <c r="I54" s="2"/>
      <c r="J54" s="31">
        <v>240</v>
      </c>
      <c r="K54" s="32">
        <v>451527.35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ht="101.25" customHeight="1" x14ac:dyDescent="0.3">
      <c r="A55" s="28"/>
      <c r="B55" s="29"/>
      <c r="C55" s="34" t="s">
        <v>62</v>
      </c>
      <c r="D55" s="2" t="s">
        <v>63</v>
      </c>
      <c r="E55" s="2"/>
      <c r="F55" s="2"/>
      <c r="G55" s="2"/>
      <c r="H55" s="2"/>
      <c r="I55" s="2"/>
      <c r="J55" s="31"/>
      <c r="K55" s="32">
        <f t="shared" ref="K55:P56" si="21">K56</f>
        <v>2050908.83</v>
      </c>
      <c r="L55" s="32">
        <f t="shared" si="21"/>
        <v>1435636.18</v>
      </c>
      <c r="M55" s="32">
        <f t="shared" si="21"/>
        <v>0</v>
      </c>
      <c r="N55" s="32">
        <f t="shared" si="21"/>
        <v>0</v>
      </c>
      <c r="O55" s="32">
        <f t="shared" si="21"/>
        <v>0</v>
      </c>
      <c r="P55" s="32">
        <f t="shared" si="21"/>
        <v>0</v>
      </c>
    </row>
    <row r="56" spans="1:16" ht="79.900000000000006" customHeight="1" x14ac:dyDescent="0.3">
      <c r="A56" s="28"/>
      <c r="B56" s="29"/>
      <c r="C56" s="30" t="s">
        <v>24</v>
      </c>
      <c r="D56" s="2" t="s">
        <v>63</v>
      </c>
      <c r="E56" s="2"/>
      <c r="F56" s="2"/>
      <c r="G56" s="2"/>
      <c r="H56" s="2"/>
      <c r="I56" s="2"/>
      <c r="J56" s="31">
        <v>200</v>
      </c>
      <c r="K56" s="32">
        <f t="shared" si="21"/>
        <v>2050908.83</v>
      </c>
      <c r="L56" s="32">
        <f t="shared" si="21"/>
        <v>1435636.18</v>
      </c>
      <c r="M56" s="32">
        <f t="shared" si="21"/>
        <v>0</v>
      </c>
      <c r="N56" s="32">
        <f t="shared" si="21"/>
        <v>0</v>
      </c>
      <c r="O56" s="32">
        <f t="shared" si="21"/>
        <v>0</v>
      </c>
      <c r="P56" s="32">
        <f t="shared" si="21"/>
        <v>0</v>
      </c>
    </row>
    <row r="57" spans="1:16" ht="74.650000000000006" customHeight="1" x14ac:dyDescent="0.3">
      <c r="A57" s="28"/>
      <c r="B57" s="29"/>
      <c r="C57" s="30" t="s">
        <v>25</v>
      </c>
      <c r="D57" s="2" t="s">
        <v>63</v>
      </c>
      <c r="E57" s="2"/>
      <c r="F57" s="2"/>
      <c r="G57" s="2"/>
      <c r="H57" s="2"/>
      <c r="I57" s="2"/>
      <c r="J57" s="31">
        <v>240</v>
      </c>
      <c r="K57" s="32">
        <v>2050908.83</v>
      </c>
      <c r="L57" s="32">
        <v>1435636.18</v>
      </c>
      <c r="M57" s="32">
        <v>0</v>
      </c>
      <c r="N57" s="32">
        <v>0</v>
      </c>
      <c r="O57" s="32">
        <v>0</v>
      </c>
      <c r="P57" s="32">
        <v>0</v>
      </c>
    </row>
    <row r="58" spans="1:16" ht="178.5" customHeight="1" x14ac:dyDescent="0.3">
      <c r="A58" s="35"/>
      <c r="B58" s="36"/>
      <c r="C58" s="30" t="s">
        <v>64</v>
      </c>
      <c r="D58" s="2" t="s">
        <v>65</v>
      </c>
      <c r="E58" s="2"/>
      <c r="F58" s="2"/>
      <c r="G58" s="2"/>
      <c r="H58" s="2"/>
      <c r="I58" s="2"/>
      <c r="J58" s="31"/>
      <c r="K58" s="32">
        <f t="shared" ref="K58:P58" si="22">K59</f>
        <v>9287715.3800000008</v>
      </c>
      <c r="L58" s="32">
        <f t="shared" si="22"/>
        <v>6845948.29</v>
      </c>
      <c r="M58" s="32">
        <f t="shared" si="22"/>
        <v>2053001</v>
      </c>
      <c r="N58" s="32">
        <f t="shared" si="22"/>
        <v>0</v>
      </c>
      <c r="O58" s="32">
        <f t="shared" si="22"/>
        <v>1976111</v>
      </c>
      <c r="P58" s="32">
        <f t="shared" si="22"/>
        <v>0</v>
      </c>
    </row>
    <row r="59" spans="1:16" ht="69" customHeight="1" x14ac:dyDescent="0.3">
      <c r="A59" s="35"/>
      <c r="B59" s="36"/>
      <c r="C59" s="30" t="s">
        <v>66</v>
      </c>
      <c r="D59" s="2" t="s">
        <v>67</v>
      </c>
      <c r="E59" s="2"/>
      <c r="F59" s="2"/>
      <c r="G59" s="2"/>
      <c r="H59" s="2"/>
      <c r="I59" s="2"/>
      <c r="J59" s="31"/>
      <c r="K59" s="32">
        <f t="shared" ref="K59:P59" si="23">K60+K65+K68+K71</f>
        <v>9287715.3800000008</v>
      </c>
      <c r="L59" s="32">
        <f t="shared" si="23"/>
        <v>6845948.29</v>
      </c>
      <c r="M59" s="32">
        <f t="shared" si="23"/>
        <v>2053001</v>
      </c>
      <c r="N59" s="32">
        <f t="shared" si="23"/>
        <v>0</v>
      </c>
      <c r="O59" s="32">
        <f t="shared" si="23"/>
        <v>1976111</v>
      </c>
      <c r="P59" s="32">
        <f t="shared" si="23"/>
        <v>0</v>
      </c>
    </row>
    <row r="60" spans="1:16" ht="63" customHeight="1" x14ac:dyDescent="0.3">
      <c r="A60" s="35"/>
      <c r="B60" s="36"/>
      <c r="C60" s="30" t="s">
        <v>35</v>
      </c>
      <c r="D60" s="2" t="s">
        <v>68</v>
      </c>
      <c r="E60" s="2"/>
      <c r="F60" s="2"/>
      <c r="G60" s="2"/>
      <c r="H60" s="2"/>
      <c r="I60" s="2"/>
      <c r="J60" s="31"/>
      <c r="K60" s="32">
        <f t="shared" ref="K60:P60" si="24">K61+K63</f>
        <v>2044611.88</v>
      </c>
      <c r="L60" s="32">
        <f t="shared" si="24"/>
        <v>0</v>
      </c>
      <c r="M60" s="32">
        <f t="shared" si="24"/>
        <v>2053001</v>
      </c>
      <c r="N60" s="32">
        <f t="shared" si="24"/>
        <v>0</v>
      </c>
      <c r="O60" s="32">
        <f t="shared" si="24"/>
        <v>1976111</v>
      </c>
      <c r="P60" s="32">
        <f t="shared" si="24"/>
        <v>0</v>
      </c>
    </row>
    <row r="61" spans="1:16" ht="100.5" customHeight="1" x14ac:dyDescent="0.3">
      <c r="A61" s="35"/>
      <c r="B61" s="36"/>
      <c r="C61" s="30" t="s">
        <v>24</v>
      </c>
      <c r="D61" s="2" t="s">
        <v>68</v>
      </c>
      <c r="E61" s="2"/>
      <c r="F61" s="2"/>
      <c r="G61" s="2"/>
      <c r="H61" s="2"/>
      <c r="I61" s="2"/>
      <c r="J61" s="31">
        <v>200</v>
      </c>
      <c r="K61" s="32">
        <f t="shared" ref="K61:P61" si="25">K62</f>
        <v>2004611.88</v>
      </c>
      <c r="L61" s="32">
        <f t="shared" si="25"/>
        <v>0</v>
      </c>
      <c r="M61" s="32">
        <f t="shared" si="25"/>
        <v>2033001</v>
      </c>
      <c r="N61" s="32">
        <f t="shared" si="25"/>
        <v>0</v>
      </c>
      <c r="O61" s="32">
        <f t="shared" si="25"/>
        <v>1956111</v>
      </c>
      <c r="P61" s="32">
        <f t="shared" si="25"/>
        <v>0</v>
      </c>
    </row>
    <row r="62" spans="1:16" ht="111" customHeight="1" x14ac:dyDescent="0.3">
      <c r="A62" s="35"/>
      <c r="B62" s="36"/>
      <c r="C62" s="30" t="s">
        <v>25</v>
      </c>
      <c r="D62" s="2" t="s">
        <v>68</v>
      </c>
      <c r="E62" s="2"/>
      <c r="F62" s="2"/>
      <c r="G62" s="2"/>
      <c r="H62" s="2"/>
      <c r="I62" s="2"/>
      <c r="J62" s="31">
        <v>240</v>
      </c>
      <c r="K62" s="32">
        <v>2004611.88</v>
      </c>
      <c r="L62" s="32">
        <v>0</v>
      </c>
      <c r="M62" s="32">
        <v>2033001</v>
      </c>
      <c r="N62" s="32">
        <v>0</v>
      </c>
      <c r="O62" s="32">
        <v>1956111</v>
      </c>
      <c r="P62" s="32">
        <v>0</v>
      </c>
    </row>
    <row r="63" spans="1:16" ht="111" customHeight="1" x14ac:dyDescent="0.3">
      <c r="A63" s="35"/>
      <c r="B63" s="36"/>
      <c r="C63" s="30" t="s">
        <v>26</v>
      </c>
      <c r="D63" s="2" t="s">
        <v>68</v>
      </c>
      <c r="E63" s="2"/>
      <c r="F63" s="2"/>
      <c r="G63" s="2"/>
      <c r="H63" s="2"/>
      <c r="I63" s="2"/>
      <c r="J63" s="31">
        <v>800</v>
      </c>
      <c r="K63" s="32">
        <f t="shared" ref="K63:P63" si="26">K64</f>
        <v>40000</v>
      </c>
      <c r="L63" s="32">
        <f t="shared" si="26"/>
        <v>0</v>
      </c>
      <c r="M63" s="32">
        <f t="shared" si="26"/>
        <v>20000</v>
      </c>
      <c r="N63" s="32">
        <f t="shared" si="26"/>
        <v>0</v>
      </c>
      <c r="O63" s="32">
        <f t="shared" si="26"/>
        <v>20000</v>
      </c>
      <c r="P63" s="32">
        <f t="shared" si="26"/>
        <v>0</v>
      </c>
    </row>
    <row r="64" spans="1:16" ht="111" customHeight="1" x14ac:dyDescent="0.3">
      <c r="A64" s="35"/>
      <c r="B64" s="36"/>
      <c r="C64" s="30" t="s">
        <v>27</v>
      </c>
      <c r="D64" s="2" t="s">
        <v>68</v>
      </c>
      <c r="E64" s="2"/>
      <c r="F64" s="2"/>
      <c r="G64" s="2"/>
      <c r="H64" s="2"/>
      <c r="I64" s="2"/>
      <c r="J64" s="31">
        <v>850</v>
      </c>
      <c r="K64" s="32">
        <v>40000</v>
      </c>
      <c r="L64" s="32">
        <v>0</v>
      </c>
      <c r="M64" s="32">
        <v>20000</v>
      </c>
      <c r="N64" s="32">
        <v>0</v>
      </c>
      <c r="O64" s="32">
        <v>20000</v>
      </c>
      <c r="P64" s="32">
        <v>0</v>
      </c>
    </row>
    <row r="65" spans="1:16" ht="111" customHeight="1" x14ac:dyDescent="0.3">
      <c r="A65" s="35"/>
      <c r="B65" s="36"/>
      <c r="C65" s="30" t="s">
        <v>69</v>
      </c>
      <c r="D65" s="2" t="s">
        <v>70</v>
      </c>
      <c r="E65" s="2"/>
      <c r="F65" s="2"/>
      <c r="G65" s="2"/>
      <c r="H65" s="2"/>
      <c r="I65" s="2"/>
      <c r="J65" s="31"/>
      <c r="K65" s="32">
        <f t="shared" ref="K65:P66" si="27">K66</f>
        <v>5000000</v>
      </c>
      <c r="L65" s="32">
        <f t="shared" si="27"/>
        <v>5000000</v>
      </c>
      <c r="M65" s="32">
        <f t="shared" si="27"/>
        <v>0</v>
      </c>
      <c r="N65" s="32">
        <f t="shared" si="27"/>
        <v>0</v>
      </c>
      <c r="O65" s="32">
        <f t="shared" si="27"/>
        <v>0</v>
      </c>
      <c r="P65" s="32">
        <f t="shared" si="27"/>
        <v>0</v>
      </c>
    </row>
    <row r="66" spans="1:16" ht="111" customHeight="1" x14ac:dyDescent="0.3">
      <c r="A66" s="35"/>
      <c r="B66" s="36"/>
      <c r="C66" s="30" t="s">
        <v>24</v>
      </c>
      <c r="D66" s="2" t="s">
        <v>70</v>
      </c>
      <c r="E66" s="2"/>
      <c r="F66" s="2"/>
      <c r="G66" s="2"/>
      <c r="H66" s="2"/>
      <c r="I66" s="2"/>
      <c r="J66" s="31">
        <v>200</v>
      </c>
      <c r="K66" s="32">
        <f t="shared" si="27"/>
        <v>5000000</v>
      </c>
      <c r="L66" s="32">
        <f t="shared" si="27"/>
        <v>5000000</v>
      </c>
      <c r="M66" s="32">
        <f t="shared" si="27"/>
        <v>0</v>
      </c>
      <c r="N66" s="32">
        <f t="shared" si="27"/>
        <v>0</v>
      </c>
      <c r="O66" s="32">
        <f t="shared" si="27"/>
        <v>0</v>
      </c>
      <c r="P66" s="32">
        <f t="shared" si="27"/>
        <v>0</v>
      </c>
    </row>
    <row r="67" spans="1:16" ht="111" customHeight="1" x14ac:dyDescent="0.3">
      <c r="A67" s="35"/>
      <c r="B67" s="36"/>
      <c r="C67" s="30" t="s">
        <v>25</v>
      </c>
      <c r="D67" s="2" t="s">
        <v>70</v>
      </c>
      <c r="E67" s="2"/>
      <c r="F67" s="2"/>
      <c r="G67" s="2"/>
      <c r="H67" s="2"/>
      <c r="I67" s="2"/>
      <c r="J67" s="31">
        <v>240</v>
      </c>
      <c r="K67" s="32">
        <v>5000000</v>
      </c>
      <c r="L67" s="32">
        <v>5000000</v>
      </c>
      <c r="M67" s="32">
        <v>0</v>
      </c>
      <c r="N67" s="32">
        <v>0</v>
      </c>
      <c r="O67" s="32">
        <v>0</v>
      </c>
      <c r="P67" s="32">
        <v>0</v>
      </c>
    </row>
    <row r="68" spans="1:16" ht="111" customHeight="1" x14ac:dyDescent="0.3">
      <c r="A68" s="35"/>
      <c r="B68" s="36"/>
      <c r="C68" s="30" t="s">
        <v>69</v>
      </c>
      <c r="D68" s="2" t="s">
        <v>71</v>
      </c>
      <c r="E68" s="2"/>
      <c r="F68" s="2"/>
      <c r="G68" s="2"/>
      <c r="H68" s="2"/>
      <c r="I68" s="2"/>
      <c r="J68" s="31"/>
      <c r="K68" s="32">
        <f t="shared" ref="K68:P69" si="28">K69</f>
        <v>300000.03000000003</v>
      </c>
      <c r="L68" s="32">
        <f t="shared" si="28"/>
        <v>0</v>
      </c>
      <c r="M68" s="32">
        <f t="shared" si="28"/>
        <v>0</v>
      </c>
      <c r="N68" s="32">
        <f t="shared" si="28"/>
        <v>0</v>
      </c>
      <c r="O68" s="32">
        <f t="shared" si="28"/>
        <v>0</v>
      </c>
      <c r="P68" s="32">
        <f t="shared" si="28"/>
        <v>0</v>
      </c>
    </row>
    <row r="69" spans="1:16" ht="111" customHeight="1" x14ac:dyDescent="0.3">
      <c r="A69" s="35"/>
      <c r="B69" s="36"/>
      <c r="C69" s="30" t="s">
        <v>24</v>
      </c>
      <c r="D69" s="2" t="s">
        <v>71</v>
      </c>
      <c r="E69" s="2"/>
      <c r="F69" s="2"/>
      <c r="G69" s="2"/>
      <c r="H69" s="2"/>
      <c r="I69" s="2"/>
      <c r="J69" s="31">
        <v>200</v>
      </c>
      <c r="K69" s="32">
        <f t="shared" si="28"/>
        <v>300000.03000000003</v>
      </c>
      <c r="L69" s="32">
        <f t="shared" si="28"/>
        <v>0</v>
      </c>
      <c r="M69" s="32">
        <f t="shared" si="28"/>
        <v>0</v>
      </c>
      <c r="N69" s="32">
        <f t="shared" si="28"/>
        <v>0</v>
      </c>
      <c r="O69" s="32">
        <f t="shared" si="28"/>
        <v>0</v>
      </c>
      <c r="P69" s="32">
        <f t="shared" si="28"/>
        <v>0</v>
      </c>
    </row>
    <row r="70" spans="1:16" ht="111" customHeight="1" x14ac:dyDescent="0.3">
      <c r="A70" s="35"/>
      <c r="B70" s="36"/>
      <c r="C70" s="30" t="s">
        <v>25</v>
      </c>
      <c r="D70" s="2" t="s">
        <v>71</v>
      </c>
      <c r="E70" s="2"/>
      <c r="F70" s="2"/>
      <c r="G70" s="2"/>
      <c r="H70" s="2"/>
      <c r="I70" s="2"/>
      <c r="J70" s="31">
        <v>240</v>
      </c>
      <c r="K70" s="32">
        <v>300000.03000000003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</row>
    <row r="71" spans="1:16" ht="111" customHeight="1" x14ac:dyDescent="0.3">
      <c r="A71" s="35"/>
      <c r="B71" s="36"/>
      <c r="C71" s="30" t="s">
        <v>72</v>
      </c>
      <c r="D71" s="2" t="s">
        <v>73</v>
      </c>
      <c r="E71" s="2"/>
      <c r="F71" s="2"/>
      <c r="G71" s="2"/>
      <c r="H71" s="2"/>
      <c r="I71" s="2"/>
      <c r="J71" s="31"/>
      <c r="K71" s="32">
        <f t="shared" ref="K71:P72" si="29">K72</f>
        <v>1943103.47</v>
      </c>
      <c r="L71" s="32">
        <f t="shared" si="29"/>
        <v>1845948.29</v>
      </c>
      <c r="M71" s="32">
        <f t="shared" si="29"/>
        <v>0</v>
      </c>
      <c r="N71" s="32">
        <f t="shared" si="29"/>
        <v>0</v>
      </c>
      <c r="O71" s="32">
        <f t="shared" si="29"/>
        <v>0</v>
      </c>
      <c r="P71" s="32">
        <f t="shared" si="29"/>
        <v>0</v>
      </c>
    </row>
    <row r="72" spans="1:16" ht="111" customHeight="1" x14ac:dyDescent="0.3">
      <c r="A72" s="35"/>
      <c r="B72" s="36"/>
      <c r="C72" s="30" t="s">
        <v>24</v>
      </c>
      <c r="D72" s="2" t="s">
        <v>73</v>
      </c>
      <c r="E72" s="2"/>
      <c r="F72" s="2"/>
      <c r="G72" s="2"/>
      <c r="H72" s="2"/>
      <c r="I72" s="2"/>
      <c r="J72" s="31">
        <v>200</v>
      </c>
      <c r="K72" s="32">
        <f t="shared" si="29"/>
        <v>1943103.47</v>
      </c>
      <c r="L72" s="32">
        <f t="shared" si="29"/>
        <v>1845948.29</v>
      </c>
      <c r="M72" s="32">
        <f t="shared" si="29"/>
        <v>0</v>
      </c>
      <c r="N72" s="32">
        <f t="shared" si="29"/>
        <v>0</v>
      </c>
      <c r="O72" s="32">
        <f t="shared" si="29"/>
        <v>0</v>
      </c>
      <c r="P72" s="32">
        <f t="shared" si="29"/>
        <v>0</v>
      </c>
    </row>
    <row r="73" spans="1:16" ht="111" customHeight="1" x14ac:dyDescent="0.3">
      <c r="A73" s="35"/>
      <c r="B73" s="36"/>
      <c r="C73" s="30" t="s">
        <v>25</v>
      </c>
      <c r="D73" s="2" t="s">
        <v>73</v>
      </c>
      <c r="E73" s="2"/>
      <c r="F73" s="2"/>
      <c r="G73" s="2"/>
      <c r="H73" s="2"/>
      <c r="I73" s="2"/>
      <c r="J73" s="31">
        <v>240</v>
      </c>
      <c r="K73" s="32">
        <v>1943103.47</v>
      </c>
      <c r="L73" s="32">
        <v>1845948.29</v>
      </c>
      <c r="M73" s="32">
        <v>0</v>
      </c>
      <c r="N73" s="32">
        <v>0</v>
      </c>
      <c r="O73" s="32">
        <v>0</v>
      </c>
      <c r="P73" s="32">
        <v>0</v>
      </c>
    </row>
    <row r="74" spans="1:16" ht="111" customHeight="1" x14ac:dyDescent="0.3">
      <c r="A74" s="35"/>
      <c r="B74" s="36"/>
      <c r="C74" s="30" t="s">
        <v>74</v>
      </c>
      <c r="D74" s="2" t="s">
        <v>75</v>
      </c>
      <c r="E74" s="2"/>
      <c r="F74" s="2"/>
      <c r="G74" s="2"/>
      <c r="H74" s="2"/>
      <c r="I74" s="2"/>
      <c r="J74" s="31"/>
      <c r="K74" s="32">
        <f t="shared" ref="K74:P77" si="30">K75</f>
        <v>66406.8</v>
      </c>
      <c r="L74" s="32">
        <f t="shared" si="30"/>
        <v>66406.8</v>
      </c>
      <c r="M74" s="32">
        <f t="shared" si="30"/>
        <v>0</v>
      </c>
      <c r="N74" s="32">
        <f t="shared" si="30"/>
        <v>0</v>
      </c>
      <c r="O74" s="32">
        <f t="shared" si="30"/>
        <v>0</v>
      </c>
      <c r="P74" s="32">
        <f t="shared" si="30"/>
        <v>0</v>
      </c>
    </row>
    <row r="75" spans="1:16" ht="111" customHeight="1" x14ac:dyDescent="0.3">
      <c r="A75" s="35"/>
      <c r="B75" s="36"/>
      <c r="C75" s="30" t="s">
        <v>44</v>
      </c>
      <c r="D75" s="2" t="s">
        <v>76</v>
      </c>
      <c r="E75" s="2"/>
      <c r="F75" s="2"/>
      <c r="G75" s="2"/>
      <c r="H75" s="2"/>
      <c r="I75" s="2"/>
      <c r="J75" s="31"/>
      <c r="K75" s="32">
        <f t="shared" si="30"/>
        <v>66406.8</v>
      </c>
      <c r="L75" s="32">
        <f t="shared" si="30"/>
        <v>66406.8</v>
      </c>
      <c r="M75" s="32">
        <f t="shared" si="30"/>
        <v>0</v>
      </c>
      <c r="N75" s="32">
        <f t="shared" si="30"/>
        <v>0</v>
      </c>
      <c r="O75" s="32">
        <f t="shared" si="30"/>
        <v>0</v>
      </c>
      <c r="P75" s="32">
        <f t="shared" si="30"/>
        <v>0</v>
      </c>
    </row>
    <row r="76" spans="1:16" ht="111" customHeight="1" x14ac:dyDescent="0.3">
      <c r="A76" s="35"/>
      <c r="B76" s="36"/>
      <c r="C76" s="30" t="s">
        <v>77</v>
      </c>
      <c r="D76" s="2" t="s">
        <v>78</v>
      </c>
      <c r="E76" s="2"/>
      <c r="F76" s="2"/>
      <c r="G76" s="2"/>
      <c r="H76" s="2"/>
      <c r="I76" s="2"/>
      <c r="J76" s="31"/>
      <c r="K76" s="32">
        <f t="shared" si="30"/>
        <v>66406.8</v>
      </c>
      <c r="L76" s="32">
        <f t="shared" si="30"/>
        <v>66406.8</v>
      </c>
      <c r="M76" s="32">
        <f t="shared" si="30"/>
        <v>0</v>
      </c>
      <c r="N76" s="32">
        <f t="shared" si="30"/>
        <v>0</v>
      </c>
      <c r="O76" s="32">
        <f t="shared" si="30"/>
        <v>0</v>
      </c>
      <c r="P76" s="32">
        <f t="shared" si="30"/>
        <v>0</v>
      </c>
    </row>
    <row r="77" spans="1:16" ht="111" customHeight="1" x14ac:dyDescent="0.3">
      <c r="A77" s="35"/>
      <c r="B77" s="36"/>
      <c r="C77" s="30" t="s">
        <v>24</v>
      </c>
      <c r="D77" s="2" t="s">
        <v>78</v>
      </c>
      <c r="E77" s="2"/>
      <c r="F77" s="2"/>
      <c r="G77" s="2"/>
      <c r="H77" s="2"/>
      <c r="I77" s="2"/>
      <c r="J77" s="31">
        <v>200</v>
      </c>
      <c r="K77" s="32">
        <f t="shared" si="30"/>
        <v>66406.8</v>
      </c>
      <c r="L77" s="32">
        <f t="shared" si="30"/>
        <v>66406.8</v>
      </c>
      <c r="M77" s="32">
        <f t="shared" si="30"/>
        <v>0</v>
      </c>
      <c r="N77" s="32">
        <f t="shared" si="30"/>
        <v>0</v>
      </c>
      <c r="O77" s="32">
        <f t="shared" si="30"/>
        <v>0</v>
      </c>
      <c r="P77" s="32">
        <f t="shared" si="30"/>
        <v>0</v>
      </c>
    </row>
    <row r="78" spans="1:16" ht="111" customHeight="1" x14ac:dyDescent="0.3">
      <c r="A78" s="35"/>
      <c r="B78" s="36"/>
      <c r="C78" s="30" t="s">
        <v>25</v>
      </c>
      <c r="D78" s="2" t="s">
        <v>78</v>
      </c>
      <c r="E78" s="2"/>
      <c r="F78" s="2"/>
      <c r="G78" s="2"/>
      <c r="H78" s="2"/>
      <c r="I78" s="2"/>
      <c r="J78" s="31">
        <v>240</v>
      </c>
      <c r="K78" s="32">
        <v>66406.8</v>
      </c>
      <c r="L78" s="32">
        <v>66406.8</v>
      </c>
      <c r="M78" s="32">
        <v>0</v>
      </c>
      <c r="N78" s="32">
        <v>0</v>
      </c>
      <c r="O78" s="32">
        <v>0</v>
      </c>
      <c r="P78" s="32">
        <v>0</v>
      </c>
    </row>
    <row r="79" spans="1:16" ht="19.5" customHeight="1" x14ac:dyDescent="0.3">
      <c r="A79" s="11"/>
      <c r="B79" s="37"/>
      <c r="C79" s="1" t="s">
        <v>12</v>
      </c>
      <c r="D79" s="1"/>
      <c r="E79" s="1"/>
      <c r="F79" s="1"/>
      <c r="G79" s="1"/>
      <c r="H79" s="1"/>
      <c r="I79" s="1"/>
      <c r="J79" s="1"/>
      <c r="K79" s="32">
        <f t="shared" ref="K79:P79" si="31">K11</f>
        <v>25702715.870000001</v>
      </c>
      <c r="L79" s="32">
        <f t="shared" si="31"/>
        <v>9113358.2700000014</v>
      </c>
      <c r="M79" s="32">
        <f t="shared" si="31"/>
        <v>13707975.52</v>
      </c>
      <c r="N79" s="32">
        <f t="shared" si="31"/>
        <v>504700</v>
      </c>
      <c r="O79" s="32">
        <f t="shared" si="31"/>
        <v>13511831.32</v>
      </c>
      <c r="P79" s="32">
        <f t="shared" si="31"/>
        <v>552657</v>
      </c>
    </row>
  </sheetData>
  <mergeCells count="80">
    <mergeCell ref="D76:I76"/>
    <mergeCell ref="D77:I77"/>
    <mergeCell ref="D78:I78"/>
    <mergeCell ref="C79:J79"/>
    <mergeCell ref="D71:I71"/>
    <mergeCell ref="D72:I72"/>
    <mergeCell ref="D73:I73"/>
    <mergeCell ref="D74:I74"/>
    <mergeCell ref="D75:I75"/>
    <mergeCell ref="D66:I66"/>
    <mergeCell ref="D67:I67"/>
    <mergeCell ref="D68:I68"/>
    <mergeCell ref="D69:I69"/>
    <mergeCell ref="D70:I70"/>
    <mergeCell ref="D61:I61"/>
    <mergeCell ref="D62:I62"/>
    <mergeCell ref="D63:I63"/>
    <mergeCell ref="D64:I64"/>
    <mergeCell ref="D65:I65"/>
    <mergeCell ref="D56:I56"/>
    <mergeCell ref="D57:I57"/>
    <mergeCell ref="D58:I58"/>
    <mergeCell ref="D59:I59"/>
    <mergeCell ref="D60:I60"/>
    <mergeCell ref="D51:I51"/>
    <mergeCell ref="D52:I52"/>
    <mergeCell ref="D53:I53"/>
    <mergeCell ref="D54:I54"/>
    <mergeCell ref="D55:I55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63</cp:revision>
  <cp:lastPrinted>2024-10-02T11:18:43Z</cp:lastPrinted>
  <dcterms:created xsi:type="dcterms:W3CDTF">2015-10-17T06:03:12Z</dcterms:created>
  <dcterms:modified xsi:type="dcterms:W3CDTF">2024-10-02T11:18:45Z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